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M-DIF\Desktop\INFORMACION FINANCIERA 4TO TRIMESTRE 2019\CTA_PUB_IMPRESA\"/>
    </mc:Choice>
  </mc:AlternateContent>
  <bookViews>
    <workbookView xWindow="0" yWindow="0" windowWidth="15360" windowHeight="8340" tabRatio="885"/>
  </bookViews>
  <sheets>
    <sheet name="COG" sheetId="6" r:id="rId1"/>
  </sheets>
  <definedNames>
    <definedName name="_xlnm._FilterDatabase" localSheetId="0" hidden="1">COG!$A$3:$H$76</definedName>
  </definedNames>
  <calcPr calcId="162913"/>
</workbook>
</file>

<file path=xl/calcChain.xml><?xml version="1.0" encoding="utf-8"?>
<calcChain xmlns="http://schemas.openxmlformats.org/spreadsheetml/2006/main">
  <c r="E6" i="6" l="1"/>
  <c r="H6" i="6" s="1"/>
  <c r="E7" i="6"/>
  <c r="H7" i="6" s="1"/>
  <c r="E8" i="6"/>
  <c r="H8" i="6" s="1"/>
  <c r="E9" i="6"/>
  <c r="E10" i="6"/>
  <c r="H10" i="6" s="1"/>
  <c r="E11" i="6"/>
  <c r="E12" i="6"/>
  <c r="H12" i="6" s="1"/>
  <c r="H76" i="6"/>
  <c r="H73" i="6"/>
  <c r="H72" i="6"/>
  <c r="H68" i="6"/>
  <c r="H63" i="6"/>
  <c r="H60" i="6"/>
  <c r="H59" i="6"/>
  <c r="H55" i="6"/>
  <c r="H54" i="6"/>
  <c r="H48" i="6"/>
  <c r="H42" i="6"/>
  <c r="H35" i="6"/>
  <c r="H34" i="6"/>
  <c r="H21" i="6"/>
  <c r="H19" i="6"/>
  <c r="H11" i="6"/>
  <c r="H9" i="6"/>
  <c r="E76" i="6"/>
  <c r="E75" i="6"/>
  <c r="H75" i="6" s="1"/>
  <c r="E74" i="6"/>
  <c r="H74" i="6" s="1"/>
  <c r="E73" i="6"/>
  <c r="E72" i="6"/>
  <c r="E71" i="6"/>
  <c r="H71" i="6" s="1"/>
  <c r="E70" i="6"/>
  <c r="H70" i="6" s="1"/>
  <c r="E68" i="6"/>
  <c r="E67" i="6"/>
  <c r="H67" i="6" s="1"/>
  <c r="E66" i="6"/>
  <c r="H66" i="6" s="1"/>
  <c r="E64" i="6"/>
  <c r="H64" i="6" s="1"/>
  <c r="E63" i="6"/>
  <c r="E62" i="6"/>
  <c r="H62" i="6" s="1"/>
  <c r="E61" i="6"/>
  <c r="H61" i="6" s="1"/>
  <c r="E60" i="6"/>
  <c r="E59" i="6"/>
  <c r="E58" i="6"/>
  <c r="H58" i="6" s="1"/>
  <c r="E56" i="6"/>
  <c r="H56" i="6" s="1"/>
  <c r="E55" i="6"/>
  <c r="E54" i="6"/>
  <c r="E53" i="6"/>
  <c r="H53" i="6" s="1"/>
  <c r="E52" i="6"/>
  <c r="H52" i="6" s="1"/>
  <c r="E51" i="6"/>
  <c r="H51" i="6" s="1"/>
  <c r="E50" i="6"/>
  <c r="H50" i="6" s="1"/>
  <c r="E49" i="6"/>
  <c r="H49" i="6" s="1"/>
  <c r="E48" i="6"/>
  <c r="E47" i="6"/>
  <c r="H47" i="6" s="1"/>
  <c r="E46" i="6"/>
  <c r="H46" i="6" s="1"/>
  <c r="E45" i="6"/>
  <c r="H45" i="6" s="1"/>
  <c r="E44" i="6"/>
  <c r="H44" i="6" s="1"/>
  <c r="E42" i="6"/>
  <c r="E41" i="6"/>
  <c r="H41" i="6" s="1"/>
  <c r="E40" i="6"/>
  <c r="H40" i="6" s="1"/>
  <c r="E39" i="6"/>
  <c r="H39" i="6" s="1"/>
  <c r="E38" i="6"/>
  <c r="H38" i="6" s="1"/>
  <c r="E37" i="6"/>
  <c r="H37" i="6" s="1"/>
  <c r="E36" i="6"/>
  <c r="H36" i="6" s="1"/>
  <c r="E35" i="6"/>
  <c r="E34" i="6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E20" i="6"/>
  <c r="H20" i="6" s="1"/>
  <c r="E19" i="6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E69" i="6" s="1"/>
  <c r="H69" i="6" s="1"/>
  <c r="C65" i="6"/>
  <c r="E65" i="6" s="1"/>
  <c r="H65" i="6" s="1"/>
  <c r="C57" i="6"/>
  <c r="E57" i="6" s="1"/>
  <c r="C53" i="6"/>
  <c r="C43" i="6"/>
  <c r="C33" i="6"/>
  <c r="C23" i="6"/>
  <c r="C13" i="6"/>
  <c r="C5" i="6"/>
  <c r="H57" i="6" l="1"/>
  <c r="E43" i="6"/>
  <c r="H43" i="6" s="1"/>
  <c r="E33" i="6"/>
  <c r="H33" i="6" s="1"/>
  <c r="E23" i="6"/>
  <c r="H23" i="6" s="1"/>
  <c r="F77" i="6"/>
  <c r="G77" i="6"/>
  <c r="E13" i="6"/>
  <c r="H13" i="6" s="1"/>
  <c r="D77" i="6"/>
  <c r="C77" i="6"/>
  <c r="E5" i="6"/>
  <c r="E77" i="6" l="1"/>
  <c r="H5" i="6"/>
  <c r="H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<sst xmlns="http://schemas.openxmlformats.org/spreadsheetml/2006/main" count="85" uniqueCount="85">
  <si>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</si>
  <si>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</si>
  <si>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</si>
  <si>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</si>
  <si>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</si>
  <si>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</si>
  <si>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</si>
  <si>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</si>
  <si>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</si>
  <si>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</si>
  <si>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</si>
  <si>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</si>
  <si>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</si>
  <si>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</si>
  <si>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</si>
  <si>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</si>
  <si>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</si>
  <si>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</si>
  <si>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</si>
  <si>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</si>
  <si>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</si>
  <si>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</si>
  <si>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</si>
  <si>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</si>
  <si>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</si>
  <si>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</si>
  <si>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</si>
  <si>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</si>
  <si>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</si>
  <si>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</si>
  <si>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</si>
  <si>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</si>
  <si>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</si>
  <si>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</si>
  <si>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</si>
  <si>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</si>
  <si>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</si>
  <si>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</si>
  <si>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</si>
  <si>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</si>
  <si>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</si>
  <si>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</si>
  <si>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</si>
  <si>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</si>
  <si>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</si>
  <si>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</si>
  <si>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</si>
  <si>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</si>
  <si>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</si>
  <si>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</si>
  <si>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</si>
  <si>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</si>
  <si>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</si>
  <si>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</si>
  <si>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</si>
  <si>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</si>
  <si>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</si>
  <si>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</si>
  <si>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</si>
  <si>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</si>
  <si>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</si>
  <si>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</si>
  <si>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</si>
  <si>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</si>
  <si>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</si>
  <si>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</si>
  <si>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</si>
  <si>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</si>
  <si>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</si>
  <si>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</si>
  <si>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</si>
  <si>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</si>
  <si>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</si>
  <si>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</si>
  <si>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</si>
  <si>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</si>
  <si>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</si>
  <si>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</si>
  <si>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</si>
  <si>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</si>
  <si>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</si>
  <si>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</si>
  <si>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</si>
  <si>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SISTEMA PARA EL DESARROLLO INTEGRAL DE LA FAMILIA DEL MUNICIPIO DE SAN FELIPE, GTO.
ESTADO ANALÍTICO DEL EJERCICIO DEL PRESUPUESTO DE EGRESOS
Clasificación por Objeto del Gasto (Capítulo y Concepto)
Del 1 de Enero al AL 31 DE DICIEMBRE DEL 2019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</si>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</sst>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  <xf numFmtId="0" fontId="2" fillId="0" borderId="0" xfId="8" applyFont="1" applyAlignment="1" applyProtection="1">
      <alignment vertical="top"/>
    </xf>
    <xf numFmtId="0" fontId="2" fillId="0" borderId="0" xfId="8" applyFont="1" applyFill="1" applyBorder="1" applyAlignment="1" applyProtection="1">
      <alignment vertical="top"/>
      <protection locked="0"/>
    </xf>
    <xf numFmtId="0" fontId="2" fillId="0" borderId="0" xfId="8" applyNumberFormat="1" applyFont="1" applyFill="1" applyBorder="1" applyAlignment="1" applyProtection="1">
      <alignment horizontal="right" vertical="top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showGridLines="0" tabSelected="1" workbookViewId="0">
      <selection sqref="A1:H1"/>
    </sheetView>
  </sheetViews>
  <sheetFormatPr baseColWidth="10" defaultColWidth="12" defaultRowHeight="10.199999999999999" x14ac:dyDescent="0.2"/>
  <cols>
    <col min="1" max="1" width="5.85546875" style="1" customWidth="1"/>
    <col min="2" max="2" width="62.85546875" style="1" customWidth="1"/>
    <col min="3" max="3" width="18.28515625" style="1" customWidth="1"/>
    <col min="4" max="4" width="19.85546875" style="1" customWidth="1"/>
    <col min="5" max="8" width="18.285156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12185254.050000001</v>
      </c>
      <c r="D5" s="9">
        <f>SUM(D6:D12)</f>
        <v>0</v>
      </c>
      <c r="E5" s="9">
        <f>C5+D5</f>
        <v>12185254.050000001</v>
      </c>
      <c r="F5" s="9">
        <f>SUM(F6:F12)</f>
        <v>11591962.360000001</v>
      </c>
      <c r="G5" s="9">
        <f>SUM(G6:G12)</f>
        <v>11591962.360000001</v>
      </c>
      <c r="H5" s="9">
        <f>E5-F5</f>
        <v>593291.68999999948</v>
      </c>
    </row>
    <row r="6" spans="1:8" x14ac:dyDescent="0.2">
      <c r="A6" s="14">
        <v>1100</v>
      </c>
      <c r="B6" s="6" t="s">
        <v>25</v>
      </c>
      <c r="C6" s="10">
        <v>7414018.3300000001</v>
      </c>
      <c r="D6" s="10">
        <v>-165685</v>
      </c>
      <c r="E6" s="10">
        <f t="shared" ref="E6:E69" si="0">C6+D6</f>
        <v>7248333.3300000001</v>
      </c>
      <c r="F6" s="10">
        <v>7053267.4000000004</v>
      </c>
      <c r="G6" s="10">
        <v>7053267.4000000004</v>
      </c>
      <c r="H6" s="10">
        <f t="shared" ref="H6:H69" si="1">E6-F6</f>
        <v>195065.9299999997</v>
      </c>
    </row>
    <row r="7" spans="1:8" x14ac:dyDescent="0.2">
      <c r="A7" s="14">
        <v>1200</v>
      </c>
      <c r="B7" s="6" t="s">
        <v>26</v>
      </c>
      <c r="C7" s="10">
        <v>38000</v>
      </c>
      <c r="D7" s="10">
        <v>18000</v>
      </c>
      <c r="E7" s="10">
        <f t="shared" si="0"/>
        <v>56000</v>
      </c>
      <c r="F7" s="10">
        <v>29426.29</v>
      </c>
      <c r="G7" s="10">
        <v>29426.29</v>
      </c>
      <c r="H7" s="10">
        <f t="shared" si="1"/>
        <v>26573.71</v>
      </c>
    </row>
    <row r="8" spans="1:8" x14ac:dyDescent="0.2">
      <c r="A8" s="14">
        <v>1300</v>
      </c>
      <c r="B8" s="6" t="s">
        <v>27</v>
      </c>
      <c r="C8" s="10">
        <v>1122713.75</v>
      </c>
      <c r="D8" s="10">
        <v>0</v>
      </c>
      <c r="E8" s="10">
        <f t="shared" si="0"/>
        <v>1122713.75</v>
      </c>
      <c r="F8" s="10">
        <v>1088974.18</v>
      </c>
      <c r="G8" s="10">
        <v>1088974.18</v>
      </c>
      <c r="H8" s="10">
        <f t="shared" si="1"/>
        <v>33739.570000000065</v>
      </c>
    </row>
    <row r="9" spans="1:8" x14ac:dyDescent="0.2">
      <c r="A9" s="14">
        <v>1400</v>
      </c>
      <c r="B9" s="6" t="s">
        <v>1</v>
      </c>
      <c r="C9" s="10">
        <v>2101282.7000000002</v>
      </c>
      <c r="D9" s="10">
        <v>54715</v>
      </c>
      <c r="E9" s="10">
        <f t="shared" si="0"/>
        <v>2155997.7000000002</v>
      </c>
      <c r="F9" s="10">
        <v>1898835.59</v>
      </c>
      <c r="G9" s="10">
        <v>1898835.59</v>
      </c>
      <c r="H9" s="10">
        <f t="shared" si="1"/>
        <v>257162.1100000001</v>
      </c>
    </row>
    <row r="10" spans="1:8" x14ac:dyDescent="0.2">
      <c r="A10" s="14">
        <v>1500</v>
      </c>
      <c r="B10" s="6" t="s">
        <v>28</v>
      </c>
      <c r="C10" s="10">
        <v>1509239.27</v>
      </c>
      <c r="D10" s="10">
        <v>92970</v>
      </c>
      <c r="E10" s="10">
        <f t="shared" si="0"/>
        <v>1602209.27</v>
      </c>
      <c r="F10" s="10">
        <v>1521458.9</v>
      </c>
      <c r="G10" s="10">
        <v>1521458.9</v>
      </c>
      <c r="H10" s="10">
        <f t="shared" si="1"/>
        <v>80750.370000000112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0</v>
      </c>
      <c r="D12" s="10">
        <v>0</v>
      </c>
      <c r="E12" s="10">
        <f t="shared" si="0"/>
        <v>0</v>
      </c>
      <c r="F12" s="10">
        <v>0</v>
      </c>
      <c r="G12" s="10">
        <v>0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834300</v>
      </c>
      <c r="D13" s="10">
        <f>SUM(D14:D22)</f>
        <v>471963.20999999996</v>
      </c>
      <c r="E13" s="10">
        <f t="shared" si="0"/>
        <v>1306263.21</v>
      </c>
      <c r="F13" s="10">
        <f>SUM(F14:F22)</f>
        <v>1195151.8799999999</v>
      </c>
      <c r="G13" s="10">
        <f>SUM(G14:G22)</f>
        <v>1195151.8799999999</v>
      </c>
      <c r="H13" s="10">
        <f t="shared" si="1"/>
        <v>111111.33000000007</v>
      </c>
    </row>
    <row r="14" spans="1:8" x14ac:dyDescent="0.2">
      <c r="A14" s="14">
        <v>2100</v>
      </c>
      <c r="B14" s="6" t="s">
        <v>30</v>
      </c>
      <c r="C14" s="10">
        <v>168460</v>
      </c>
      <c r="D14" s="10">
        <v>79760.070000000007</v>
      </c>
      <c r="E14" s="10">
        <f t="shared" si="0"/>
        <v>248220.07</v>
      </c>
      <c r="F14" s="10">
        <v>246945.78</v>
      </c>
      <c r="G14" s="10">
        <v>246945.78</v>
      </c>
      <c r="H14" s="10">
        <f t="shared" si="1"/>
        <v>1274.2900000000081</v>
      </c>
    </row>
    <row r="15" spans="1:8" x14ac:dyDescent="0.2">
      <c r="A15" s="14">
        <v>2200</v>
      </c>
      <c r="B15" s="6" t="s">
        <v>31</v>
      </c>
      <c r="C15" s="10">
        <v>4500</v>
      </c>
      <c r="D15" s="10">
        <v>67989.66</v>
      </c>
      <c r="E15" s="10">
        <f t="shared" si="0"/>
        <v>72489.66</v>
      </c>
      <c r="F15" s="10">
        <v>19367.41</v>
      </c>
      <c r="G15" s="10">
        <v>19367.41</v>
      </c>
      <c r="H15" s="10">
        <f t="shared" si="1"/>
        <v>53122.25</v>
      </c>
    </row>
    <row r="16" spans="1:8" x14ac:dyDescent="0.2">
      <c r="A16" s="14">
        <v>2300</v>
      </c>
      <c r="B16" s="6" t="s">
        <v>32</v>
      </c>
      <c r="C16" s="10">
        <v>0</v>
      </c>
      <c r="D16" s="10">
        <v>0</v>
      </c>
      <c r="E16" s="10">
        <f t="shared" si="0"/>
        <v>0</v>
      </c>
      <c r="F16" s="10">
        <v>0</v>
      </c>
      <c r="G16" s="10">
        <v>0</v>
      </c>
      <c r="H16" s="10">
        <f t="shared" si="1"/>
        <v>0</v>
      </c>
    </row>
    <row r="17" spans="1:8" x14ac:dyDescent="0.2">
      <c r="A17" s="14">
        <v>2400</v>
      </c>
      <c r="B17" s="6" t="s">
        <v>33</v>
      </c>
      <c r="C17" s="10">
        <v>11500</v>
      </c>
      <c r="D17" s="10">
        <v>-5000</v>
      </c>
      <c r="E17" s="10">
        <f t="shared" si="0"/>
        <v>6500</v>
      </c>
      <c r="F17" s="10">
        <v>6353.1</v>
      </c>
      <c r="G17" s="10">
        <v>6353.1</v>
      </c>
      <c r="H17" s="10">
        <f t="shared" si="1"/>
        <v>146.89999999999964</v>
      </c>
    </row>
    <row r="18" spans="1:8" x14ac:dyDescent="0.2">
      <c r="A18" s="14">
        <v>2500</v>
      </c>
      <c r="B18" s="6" t="s">
        <v>34</v>
      </c>
      <c r="C18" s="10">
        <v>16500</v>
      </c>
      <c r="D18" s="10">
        <v>6550</v>
      </c>
      <c r="E18" s="10">
        <f t="shared" si="0"/>
        <v>23050</v>
      </c>
      <c r="F18" s="10">
        <v>22924.92</v>
      </c>
      <c r="G18" s="10">
        <v>22924.92</v>
      </c>
      <c r="H18" s="10">
        <f t="shared" si="1"/>
        <v>125.08000000000175</v>
      </c>
    </row>
    <row r="19" spans="1:8" x14ac:dyDescent="0.2">
      <c r="A19" s="14">
        <v>2600</v>
      </c>
      <c r="B19" s="6" t="s">
        <v>35</v>
      </c>
      <c r="C19" s="10">
        <v>500000</v>
      </c>
      <c r="D19" s="10">
        <v>156051.28</v>
      </c>
      <c r="E19" s="10">
        <f t="shared" si="0"/>
        <v>656051.28</v>
      </c>
      <c r="F19" s="10">
        <v>613563.4</v>
      </c>
      <c r="G19" s="10">
        <v>613563.4</v>
      </c>
      <c r="H19" s="10">
        <f t="shared" si="1"/>
        <v>42487.880000000005</v>
      </c>
    </row>
    <row r="20" spans="1:8" x14ac:dyDescent="0.2">
      <c r="A20" s="14">
        <v>2700</v>
      </c>
      <c r="B20" s="6" t="s">
        <v>36</v>
      </c>
      <c r="C20" s="10">
        <v>0</v>
      </c>
      <c r="D20" s="10">
        <v>149686.07999999999</v>
      </c>
      <c r="E20" s="10">
        <f t="shared" si="0"/>
        <v>149686.07999999999</v>
      </c>
      <c r="F20" s="10">
        <v>138594.07999999999</v>
      </c>
      <c r="G20" s="10">
        <v>138594.07999999999</v>
      </c>
      <c r="H20" s="10">
        <f t="shared" si="1"/>
        <v>11092</v>
      </c>
    </row>
    <row r="21" spans="1:8" x14ac:dyDescent="0.2">
      <c r="A21" s="14">
        <v>2800</v>
      </c>
      <c r="B21" s="6" t="s">
        <v>37</v>
      </c>
      <c r="C21" s="10">
        <v>0</v>
      </c>
      <c r="D21" s="10">
        <v>0</v>
      </c>
      <c r="E21" s="10">
        <f t="shared" si="0"/>
        <v>0</v>
      </c>
      <c r="F21" s="10">
        <v>0</v>
      </c>
      <c r="G21" s="10">
        <v>0</v>
      </c>
      <c r="H21" s="10">
        <f t="shared" si="1"/>
        <v>0</v>
      </c>
    </row>
    <row r="22" spans="1:8" x14ac:dyDescent="0.2">
      <c r="A22" s="14">
        <v>2900</v>
      </c>
      <c r="B22" s="6" t="s">
        <v>38</v>
      </c>
      <c r="C22" s="10">
        <v>133340</v>
      </c>
      <c r="D22" s="10">
        <v>16926.12</v>
      </c>
      <c r="E22" s="10">
        <f t="shared" si="0"/>
        <v>150266.12</v>
      </c>
      <c r="F22" s="10">
        <v>147403.19</v>
      </c>
      <c r="G22" s="10">
        <v>147403.19</v>
      </c>
      <c r="H22" s="10">
        <f t="shared" si="1"/>
        <v>2862.929999999993</v>
      </c>
    </row>
    <row r="23" spans="1:8" x14ac:dyDescent="0.2">
      <c r="A23" s="13" t="s">
        <v>18</v>
      </c>
      <c r="B23" s="2"/>
      <c r="C23" s="10">
        <f>SUM(C24:C32)</f>
        <v>1124678.8500000001</v>
      </c>
      <c r="D23" s="10">
        <f>SUM(D24:D32)</f>
        <v>120228.01000000001</v>
      </c>
      <c r="E23" s="10">
        <f t="shared" si="0"/>
        <v>1244906.8600000001</v>
      </c>
      <c r="F23" s="10">
        <f>SUM(F24:F32)</f>
        <v>1215867.3299999998</v>
      </c>
      <c r="G23" s="10">
        <f>SUM(G24:G32)</f>
        <v>1215867.3299999998</v>
      </c>
      <c r="H23" s="10">
        <f t="shared" si="1"/>
        <v>29039.530000000261</v>
      </c>
    </row>
    <row r="24" spans="1:8" x14ac:dyDescent="0.2">
      <c r="A24" s="14">
        <v>3100</v>
      </c>
      <c r="B24" s="6" t="s">
        <v>39</v>
      </c>
      <c r="C24" s="10">
        <v>126350</v>
      </c>
      <c r="D24" s="10">
        <v>18425</v>
      </c>
      <c r="E24" s="10">
        <f t="shared" si="0"/>
        <v>144775</v>
      </c>
      <c r="F24" s="10">
        <v>144657.09</v>
      </c>
      <c r="G24" s="10">
        <v>144657.09</v>
      </c>
      <c r="H24" s="10">
        <f t="shared" si="1"/>
        <v>117.91000000000349</v>
      </c>
    </row>
    <row r="25" spans="1:8" x14ac:dyDescent="0.2">
      <c r="A25" s="14">
        <v>3200</v>
      </c>
      <c r="B25" s="6" t="s">
        <v>40</v>
      </c>
      <c r="C25" s="10">
        <v>67000</v>
      </c>
      <c r="D25" s="10">
        <v>-20000</v>
      </c>
      <c r="E25" s="10">
        <f t="shared" si="0"/>
        <v>47000</v>
      </c>
      <c r="F25" s="10">
        <v>46810.06</v>
      </c>
      <c r="G25" s="10">
        <v>46810.06</v>
      </c>
      <c r="H25" s="10">
        <f t="shared" si="1"/>
        <v>189.94000000000233</v>
      </c>
    </row>
    <row r="26" spans="1:8" x14ac:dyDescent="0.2">
      <c r="A26" s="14">
        <v>3300</v>
      </c>
      <c r="B26" s="6" t="s">
        <v>41</v>
      </c>
      <c r="C26" s="10">
        <v>50500</v>
      </c>
      <c r="D26" s="10">
        <v>25377</v>
      </c>
      <c r="E26" s="10">
        <f t="shared" si="0"/>
        <v>75877</v>
      </c>
      <c r="F26" s="10">
        <v>73612.02</v>
      </c>
      <c r="G26" s="10">
        <v>73612.02</v>
      </c>
      <c r="H26" s="10">
        <f t="shared" si="1"/>
        <v>2264.9799999999959</v>
      </c>
    </row>
    <row r="27" spans="1:8" x14ac:dyDescent="0.2">
      <c r="A27" s="14">
        <v>3400</v>
      </c>
      <c r="B27" s="6" t="s">
        <v>42</v>
      </c>
      <c r="C27" s="10">
        <v>159026.07999999999</v>
      </c>
      <c r="D27" s="10">
        <v>71846.62</v>
      </c>
      <c r="E27" s="10">
        <f t="shared" si="0"/>
        <v>230872.69999999998</v>
      </c>
      <c r="F27" s="10">
        <v>229660.46</v>
      </c>
      <c r="G27" s="10">
        <v>229660.46</v>
      </c>
      <c r="H27" s="10">
        <f t="shared" si="1"/>
        <v>1212.2399999999907</v>
      </c>
    </row>
    <row r="28" spans="1:8" x14ac:dyDescent="0.2">
      <c r="A28" s="14">
        <v>3500</v>
      </c>
      <c r="B28" s="6" t="s">
        <v>43</v>
      </c>
      <c r="C28" s="10">
        <v>190100</v>
      </c>
      <c r="D28" s="10">
        <v>-23978.9</v>
      </c>
      <c r="E28" s="10">
        <f t="shared" si="0"/>
        <v>166121.1</v>
      </c>
      <c r="F28" s="10">
        <v>152299.07</v>
      </c>
      <c r="G28" s="10">
        <v>152299.07</v>
      </c>
      <c r="H28" s="10">
        <f t="shared" si="1"/>
        <v>13822.029999999999</v>
      </c>
    </row>
    <row r="29" spans="1:8" x14ac:dyDescent="0.2">
      <c r="A29" s="14">
        <v>3600</v>
      </c>
      <c r="B29" s="6" t="s">
        <v>44</v>
      </c>
      <c r="C29" s="10">
        <v>9000</v>
      </c>
      <c r="D29" s="10">
        <v>-7000</v>
      </c>
      <c r="E29" s="10">
        <f t="shared" si="0"/>
        <v>2000</v>
      </c>
      <c r="F29" s="10">
        <v>0</v>
      </c>
      <c r="G29" s="10">
        <v>0</v>
      </c>
      <c r="H29" s="10">
        <f t="shared" si="1"/>
        <v>2000</v>
      </c>
    </row>
    <row r="30" spans="1:8" x14ac:dyDescent="0.2">
      <c r="A30" s="14">
        <v>3700</v>
      </c>
      <c r="B30" s="6" t="s">
        <v>45</v>
      </c>
      <c r="C30" s="10">
        <v>32800</v>
      </c>
      <c r="D30" s="10">
        <v>-16732</v>
      </c>
      <c r="E30" s="10">
        <f t="shared" si="0"/>
        <v>16068</v>
      </c>
      <c r="F30" s="10">
        <v>13942.22</v>
      </c>
      <c r="G30" s="10">
        <v>13942.22</v>
      </c>
      <c r="H30" s="10">
        <f t="shared" si="1"/>
        <v>2125.7800000000007</v>
      </c>
    </row>
    <row r="31" spans="1:8" x14ac:dyDescent="0.2">
      <c r="A31" s="14">
        <v>3800</v>
      </c>
      <c r="B31" s="6" t="s">
        <v>46</v>
      </c>
      <c r="C31" s="10">
        <v>95500</v>
      </c>
      <c r="D31" s="10">
        <v>-10283.42</v>
      </c>
      <c r="E31" s="10">
        <f t="shared" si="0"/>
        <v>85216.58</v>
      </c>
      <c r="F31" s="10">
        <v>84964.49</v>
      </c>
      <c r="G31" s="10">
        <v>84964.49</v>
      </c>
      <c r="H31" s="10">
        <f t="shared" si="1"/>
        <v>252.08999999999651</v>
      </c>
    </row>
    <row r="32" spans="1:8" x14ac:dyDescent="0.2">
      <c r="A32" s="14">
        <v>3900</v>
      </c>
      <c r="B32" s="6" t="s">
        <v>0</v>
      </c>
      <c r="C32" s="10">
        <v>394402.77</v>
      </c>
      <c r="D32" s="10">
        <v>82573.710000000006</v>
      </c>
      <c r="E32" s="10">
        <f t="shared" si="0"/>
        <v>476976.48000000004</v>
      </c>
      <c r="F32" s="10">
        <v>469921.92</v>
      </c>
      <c r="G32" s="10">
        <v>469921.92</v>
      </c>
      <c r="H32" s="10">
        <f t="shared" si="1"/>
        <v>7054.5600000000559</v>
      </c>
    </row>
    <row r="33" spans="1:8" x14ac:dyDescent="0.2">
      <c r="A33" s="13" t="s">
        <v>19</v>
      </c>
      <c r="B33" s="2"/>
      <c r="C33" s="10">
        <f>SUM(C34:C42)</f>
        <v>2834680</v>
      </c>
      <c r="D33" s="10">
        <f>SUM(D34:D42)</f>
        <v>774819.97</v>
      </c>
      <c r="E33" s="10">
        <f t="shared" si="0"/>
        <v>3609499.9699999997</v>
      </c>
      <c r="F33" s="10">
        <f>SUM(F34:F42)</f>
        <v>2738817.05</v>
      </c>
      <c r="G33" s="10">
        <f>SUM(G34:G42)</f>
        <v>2723817.05</v>
      </c>
      <c r="H33" s="10">
        <f t="shared" si="1"/>
        <v>870682.91999999993</v>
      </c>
    </row>
    <row r="34" spans="1:8" x14ac:dyDescent="0.2">
      <c r="A34" s="14">
        <v>4100</v>
      </c>
      <c r="B34" s="6" t="s">
        <v>47</v>
      </c>
      <c r="C34" s="10">
        <v>0</v>
      </c>
      <c r="D34" s="10">
        <v>0</v>
      </c>
      <c r="E34" s="10">
        <f t="shared" si="0"/>
        <v>0</v>
      </c>
      <c r="F34" s="10">
        <v>0</v>
      </c>
      <c r="G34" s="10">
        <v>0</v>
      </c>
      <c r="H34" s="10">
        <f t="shared" si="1"/>
        <v>0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0</v>
      </c>
      <c r="D36" s="10">
        <v>0</v>
      </c>
      <c r="E36" s="10">
        <f t="shared" si="0"/>
        <v>0</v>
      </c>
      <c r="F36" s="10">
        <v>0</v>
      </c>
      <c r="G36" s="10">
        <v>0</v>
      </c>
      <c r="H36" s="10">
        <f t="shared" si="1"/>
        <v>0</v>
      </c>
    </row>
    <row r="37" spans="1:8" x14ac:dyDescent="0.2">
      <c r="A37" s="14">
        <v>4400</v>
      </c>
      <c r="B37" s="6" t="s">
        <v>50</v>
      </c>
      <c r="C37" s="10">
        <v>2672696</v>
      </c>
      <c r="D37" s="10">
        <v>691919.97</v>
      </c>
      <c r="E37" s="10">
        <f t="shared" si="0"/>
        <v>3364615.9699999997</v>
      </c>
      <c r="F37" s="10">
        <v>2496433.0499999998</v>
      </c>
      <c r="G37" s="10">
        <v>2481433.0499999998</v>
      </c>
      <c r="H37" s="10">
        <f t="shared" si="1"/>
        <v>868182.91999999993</v>
      </c>
    </row>
    <row r="38" spans="1:8" x14ac:dyDescent="0.2">
      <c r="A38" s="14">
        <v>4500</v>
      </c>
      <c r="B38" s="6" t="s">
        <v>7</v>
      </c>
      <c r="C38" s="10">
        <v>116984</v>
      </c>
      <c r="D38" s="10">
        <v>0</v>
      </c>
      <c r="E38" s="10">
        <f t="shared" si="0"/>
        <v>116984</v>
      </c>
      <c r="F38" s="10">
        <v>116984</v>
      </c>
      <c r="G38" s="10">
        <v>116984</v>
      </c>
      <c r="H38" s="10">
        <f t="shared" si="1"/>
        <v>0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45000</v>
      </c>
      <c r="D41" s="10">
        <v>82900</v>
      </c>
      <c r="E41" s="10">
        <f t="shared" si="0"/>
        <v>127900</v>
      </c>
      <c r="F41" s="10">
        <v>125400</v>
      </c>
      <c r="G41" s="10">
        <v>125400</v>
      </c>
      <c r="H41" s="10">
        <f t="shared" si="1"/>
        <v>2500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87300</v>
      </c>
      <c r="D43" s="10">
        <f>SUM(D44:D52)</f>
        <v>346730.88999999996</v>
      </c>
      <c r="E43" s="10">
        <f t="shared" si="0"/>
        <v>434030.88999999996</v>
      </c>
      <c r="F43" s="10">
        <f>SUM(F44:F52)</f>
        <v>308673.46999999997</v>
      </c>
      <c r="G43" s="10">
        <f>SUM(G44:G52)</f>
        <v>308673.46999999997</v>
      </c>
      <c r="H43" s="10">
        <f t="shared" si="1"/>
        <v>125357.41999999998</v>
      </c>
    </row>
    <row r="44" spans="1:8" x14ac:dyDescent="0.2">
      <c r="A44" s="14">
        <v>5100</v>
      </c>
      <c r="B44" s="6" t="s">
        <v>54</v>
      </c>
      <c r="C44" s="10">
        <v>7800</v>
      </c>
      <c r="D44" s="10">
        <v>216975.47</v>
      </c>
      <c r="E44" s="10">
        <f t="shared" si="0"/>
        <v>224775.47</v>
      </c>
      <c r="F44" s="10">
        <v>196325.47</v>
      </c>
      <c r="G44" s="10">
        <v>196325.47</v>
      </c>
      <c r="H44" s="10">
        <f t="shared" si="1"/>
        <v>28450</v>
      </c>
    </row>
    <row r="45" spans="1:8" x14ac:dyDescent="0.2">
      <c r="A45" s="14">
        <v>5200</v>
      </c>
      <c r="B45" s="6" t="s">
        <v>55</v>
      </c>
      <c r="C45" s="10">
        <v>0</v>
      </c>
      <c r="D45" s="10">
        <v>30218</v>
      </c>
      <c r="E45" s="10">
        <f t="shared" si="0"/>
        <v>30218</v>
      </c>
      <c r="F45" s="10">
        <v>30218</v>
      </c>
      <c r="G45" s="10">
        <v>30218</v>
      </c>
      <c r="H45" s="10">
        <f t="shared" si="1"/>
        <v>0</v>
      </c>
    </row>
    <row r="46" spans="1:8" x14ac:dyDescent="0.2">
      <c r="A46" s="14">
        <v>5300</v>
      </c>
      <c r="B46" s="6" t="s">
        <v>56</v>
      </c>
      <c r="C46" s="10">
        <v>0</v>
      </c>
      <c r="D46" s="10">
        <v>58990</v>
      </c>
      <c r="E46" s="10">
        <f t="shared" si="0"/>
        <v>58990</v>
      </c>
      <c r="F46" s="10">
        <v>58990</v>
      </c>
      <c r="G46" s="10">
        <v>58990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79500</v>
      </c>
      <c r="D47" s="10">
        <v>3719.42</v>
      </c>
      <c r="E47" s="10">
        <f t="shared" si="0"/>
        <v>83219.42</v>
      </c>
      <c r="F47" s="10">
        <v>0</v>
      </c>
      <c r="G47" s="10">
        <v>0</v>
      </c>
      <c r="H47" s="10">
        <f t="shared" si="1"/>
        <v>83219.42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0</v>
      </c>
      <c r="D49" s="10">
        <v>29288</v>
      </c>
      <c r="E49" s="10">
        <f t="shared" si="0"/>
        <v>29288</v>
      </c>
      <c r="F49" s="10">
        <v>15600</v>
      </c>
      <c r="G49" s="10">
        <v>15600</v>
      </c>
      <c r="H49" s="10">
        <f t="shared" si="1"/>
        <v>13688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0</v>
      </c>
      <c r="D52" s="10">
        <v>7540</v>
      </c>
      <c r="E52" s="10">
        <f t="shared" si="0"/>
        <v>7540</v>
      </c>
      <c r="F52" s="10">
        <v>7540</v>
      </c>
      <c r="G52" s="10">
        <v>7540</v>
      </c>
      <c r="H52" s="10">
        <f t="shared" si="1"/>
        <v>0</v>
      </c>
    </row>
    <row r="53" spans="1:8" x14ac:dyDescent="0.2">
      <c r="A53" s="13" t="s">
        <v>21</v>
      </c>
      <c r="B53" s="2"/>
      <c r="C53" s="10">
        <f>SUM(C54:C56)</f>
        <v>0</v>
      </c>
      <c r="D53" s="10">
        <f>SUM(D54:D56)</f>
        <v>0</v>
      </c>
      <c r="E53" s="10">
        <f t="shared" si="0"/>
        <v>0</v>
      </c>
      <c r="F53" s="10">
        <f>SUM(F54:F56)</f>
        <v>0</v>
      </c>
      <c r="G53" s="10">
        <f>SUM(G54:G56)</f>
        <v>0</v>
      </c>
      <c r="H53" s="10">
        <f t="shared" si="1"/>
        <v>0</v>
      </c>
    </row>
    <row r="54" spans="1:8" x14ac:dyDescent="0.2">
      <c r="A54" s="14">
        <v>6100</v>
      </c>
      <c r="B54" s="6" t="s">
        <v>63</v>
      </c>
      <c r="C54" s="10">
        <v>0</v>
      </c>
      <c r="D54" s="10">
        <v>0</v>
      </c>
      <c r="E54" s="10">
        <f t="shared" si="0"/>
        <v>0</v>
      </c>
      <c r="F54" s="10">
        <v>0</v>
      </c>
      <c r="G54" s="10">
        <v>0</v>
      </c>
      <c r="H54" s="10">
        <f t="shared" si="1"/>
        <v>0</v>
      </c>
    </row>
    <row r="55" spans="1:8" x14ac:dyDescent="0.2">
      <c r="A55" s="14">
        <v>6200</v>
      </c>
      <c r="B55" s="6" t="s">
        <v>64</v>
      </c>
      <c r="C55" s="10">
        <v>0</v>
      </c>
      <c r="D55" s="10">
        <v>0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285000</v>
      </c>
      <c r="D57" s="10">
        <f>SUM(D58:D64)</f>
        <v>-53559</v>
      </c>
      <c r="E57" s="10">
        <f t="shared" si="0"/>
        <v>231441</v>
      </c>
      <c r="F57" s="10">
        <f>SUM(F58:F64)</f>
        <v>0</v>
      </c>
      <c r="G57" s="10">
        <f>SUM(G58:G64)</f>
        <v>0</v>
      </c>
      <c r="H57" s="10">
        <f t="shared" si="1"/>
        <v>231441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285000</v>
      </c>
      <c r="D64" s="10">
        <v>-53559</v>
      </c>
      <c r="E64" s="10">
        <f t="shared" si="0"/>
        <v>231441</v>
      </c>
      <c r="F64" s="10">
        <v>0</v>
      </c>
      <c r="G64" s="10">
        <v>0</v>
      </c>
      <c r="H64" s="10">
        <f t="shared" si="1"/>
        <v>231441</v>
      </c>
    </row>
    <row r="65" spans="1:9" x14ac:dyDescent="0.2">
      <c r="A65" s="13" t="s">
        <v>23</v>
      </c>
      <c r="B65" s="2"/>
      <c r="C65" s="10">
        <f>SUM(C66:C68)</f>
        <v>0</v>
      </c>
      <c r="D65" s="10">
        <f>SUM(D66:D68)</f>
        <v>0</v>
      </c>
      <c r="E65" s="10">
        <f t="shared" si="0"/>
        <v>0</v>
      </c>
      <c r="F65" s="10">
        <f>SUM(F66:F68)</f>
        <v>0</v>
      </c>
      <c r="G65" s="10">
        <f>SUM(G66:G68)</f>
        <v>0</v>
      </c>
      <c r="H65" s="10">
        <f t="shared" si="1"/>
        <v>0</v>
      </c>
    </row>
    <row r="66" spans="1:9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9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9" x14ac:dyDescent="0.2">
      <c r="A68" s="14">
        <v>8500</v>
      </c>
      <c r="B68" s="6" t="s">
        <v>6</v>
      </c>
      <c r="C68" s="10">
        <v>0</v>
      </c>
      <c r="D68" s="10">
        <v>0</v>
      </c>
      <c r="E68" s="10">
        <f t="shared" si="0"/>
        <v>0</v>
      </c>
      <c r="F68" s="10">
        <v>0</v>
      </c>
      <c r="G68" s="10">
        <v>0</v>
      </c>
      <c r="H68" s="10">
        <f t="shared" si="1"/>
        <v>0</v>
      </c>
    </row>
    <row r="69" spans="1:9" x14ac:dyDescent="0.2">
      <c r="A69" s="13" t="s">
        <v>24</v>
      </c>
      <c r="B69" s="2"/>
      <c r="C69" s="10">
        <f>SUM(C70:C76)</f>
        <v>0</v>
      </c>
      <c r="D69" s="10">
        <f>SUM(D70:D76)</f>
        <v>0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9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9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9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9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9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9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9" x14ac:dyDescent="0.2">
      <c r="A76" s="14">
        <v>9900</v>
      </c>
      <c r="B76" s="7" t="s">
        <v>79</v>
      </c>
      <c r="C76" s="11">
        <v>0</v>
      </c>
      <c r="D76" s="11">
        <v>0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9" x14ac:dyDescent="0.2">
      <c r="A77" s="3"/>
      <c r="B77" s="8" t="s">
        <v>8</v>
      </c>
      <c r="C77" s="12">
        <f t="shared" ref="C77:H77" si="4">SUM(C5+C13+C23+C33+C43+C53+C57+C65+C69)</f>
        <v>17351212.899999999</v>
      </c>
      <c r="D77" s="12">
        <f t="shared" si="4"/>
        <v>1660183.0799999998</v>
      </c>
      <c r="E77" s="12">
        <f t="shared" si="4"/>
        <v>19011395.98</v>
      </c>
      <c r="F77" s="12">
        <f t="shared" si="4"/>
        <v>17050472.09</v>
      </c>
      <c r="G77" s="12">
        <f t="shared" si="4"/>
        <v>17035472.09</v>
      </c>
      <c r="H77" s="12">
        <f t="shared" si="4"/>
        <v>1960923.8899999997</v>
      </c>
    </row>
    <row r="79" spans="1:9" s="28" customFormat="1" x14ac:dyDescent="0.2">
      <c r="A79" s="26" t="s">
        <v>84</v>
      </c>
      <c r="B79" s="27"/>
      <c r="C79" s="27"/>
      <c r="D79" s="27"/>
      <c r="E79" s="27"/>
      <c r="F79" s="27"/>
      <c r="G79" s="27"/>
      <c r="H79" s="27"/>
      <c r="I79" s="27"/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schemas.openxmlformats.org/package/2006/metadata/core-properties"/>
    <ds:schemaRef ds:uri="http://www.w3.org/XML/1998/namespace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microsoft.com/office/2006/metadata/properties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SM-DIF</cp:lastModifiedBy>
  <cp:lastPrinted>2018-03-08T21:21:25Z</cp:lastPrinted>
  <dcterms:created xsi:type="dcterms:W3CDTF">2014-02-10T03:37:14Z</dcterms:created>
  <dcterms:modified xsi:type="dcterms:W3CDTF">2020-01-31T18:41:17Z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